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oring" sheetId="1" r:id="rId1"/>
    <sheet name="Settings" sheetId="2" r:id="rId2"/>
  </sheets>
  <calcPr calcId="191029" fullCalcOnLoad="1"/>
</workbook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tabSelected="1">
      <pane ySplit="1" topLeftCell="A2" activePane="bottomLeft" state="frozen"/>
    </sheetView>
  </sheetViews>
  <sheetFormatPr defaultRowHeight="15"/>
  <cols>
    <col min="1" max="1" width="22" customWidth="1"/>
    <col min="2" max="2" width="14" customWidth="1"/>
    <col min="3" max="3" width="26" customWidth="1"/>
    <col min="4" max="4" width="12" customWidth="1"/>
    <col min="5" max="5" width="13" customWidth="1"/>
    <col min="6" max="6" width="28" customWidth="1"/>
    <col min="7" max="7" width="12" customWidth="1"/>
    <col min="8" max="8" width="13" customWidth="1"/>
    <col min="9" max="9" width="24" customWidth="1"/>
    <col min="10" max="10" width="12" customWidth="1"/>
    <col min="11" max="11" width="13" customWidth="1"/>
    <col min="12" max="12" width="13" customWidth="1"/>
    <col min="13" max="13" width="26" customWidth="1"/>
    <col min="14" max="14" width="13" customWidth="1"/>
  </cols>
  <sheetData>
    <row r="1" ht="30" customHeight="1">
      <c r="A1" s="1" t="inlineStr">
        <is>
          <t xml:space="preserve">Athlete or team</t>
        </is>
      </c>
      <c r="B1" s="1" t="inlineStr">
        <is>
          <t xml:space="preserve">Division</t>
        </is>
      </c>
      <c r="C1" s="1" t="inlineStr">
        <is>
          <t xml:space="preserve">WOD 1 score (reps, high wins)</t>
        </is>
      </c>
      <c r="D1" s="1" t="inlineStr">
        <is>
          <t xml:space="preserve">WOD 1 rank</t>
        </is>
      </c>
      <c r="E1" s="1" t="inlineStr">
        <is>
          <t xml:space="preserve">WOD 1 points</t>
        </is>
      </c>
      <c r="F1" s="1" t="inlineStr">
        <is>
          <t xml:space="preserve">WOD 2 score (seconds, low wins)</t>
        </is>
      </c>
      <c r="G1" s="1" t="inlineStr">
        <is>
          <t xml:space="preserve">WOD 2 rank</t>
        </is>
      </c>
      <c r="H1" s="1" t="inlineStr">
        <is>
          <t xml:space="preserve">WOD 2 points</t>
        </is>
      </c>
      <c r="I1" s="1" t="inlineStr">
        <is>
          <t xml:space="preserve">WOD 3 score (kg, high wins)</t>
        </is>
      </c>
      <c r="J1" s="1" t="inlineStr">
        <is>
          <t xml:space="preserve">WOD 3 rank</t>
        </is>
      </c>
      <c r="K1" s="1" t="inlineStr">
        <is>
          <t xml:space="preserve">WOD 3 points</t>
        </is>
      </c>
      <c r="L1" s="1" t="inlineStr">
        <is>
          <t xml:space="preserve">Total points</t>
        </is>
      </c>
      <c r="M1" s="1" t="inlineStr">
        <is>
          <t xml:space="preserve">Tie-break (number of 1st places)</t>
        </is>
      </c>
      <c r="N1" s="1" t="inlineStr">
        <is>
          <t xml:space="preserve">Overall rank</t>
        </is>
      </c>
    </row>
    <row r="2">
      <c r="A2" t="inlineStr">
        <is>
          <t xml:space="preserve">Alex M.</t>
        </is>
      </c>
      <c r="B2" t="inlineStr">
        <is>
          <t xml:space="preserve">RX Men</t>
        </is>
      </c>
      <c r="C2">
        <v>142</v>
      </c>
      <c r="D2">
        <f>IF($C2="","",COUNTIFS($B$2:$B$41,$B2,$C$2:$C$41,"&gt;"&amp;$C2)+1)</f>
      </c>
      <c r="E2">
        <f>IF($D2="","",ROUND(MAX(0,Settings!$B$2-($D2-1)*Settings!$B$3)*Settings!$B$4,0))</f>
      </c>
      <c r="F2">
        <v>512</v>
      </c>
      <c r="G2">
        <f>IF($F2="","",COUNTIFS($B$2:$B$41,$B2,$F$2:$F$41,"&lt;"&amp;$F2)+1)</f>
      </c>
      <c r="H2">
        <f>IF($G2="","",ROUND(MAX(0,Settings!$B$2-($G2-1)*Settings!$B$3)*Settings!$B$5,0))</f>
      </c>
      <c r="I2">
        <v>105</v>
      </c>
      <c r="J2">
        <f>IF($I2="","",COUNTIFS($B$2:$B$41,$B2,$I$2:$I$41,"&gt;"&amp;$I2)+1)</f>
      </c>
      <c r="K2">
        <f>IF($J2="","",ROUND(MAX(0,Settings!$B$2-($J2-1)*Settings!$B$3)*Settings!$B$6,0))</f>
      </c>
      <c r="L2">
        <f>IF($A2="","",SUM($E2,$H2,$K2))</f>
      </c>
      <c r="M2">
        <f>IF($A2="","",COUNTIF($D2,1)+COUNTIF($G2,1)+COUNTIF($J2,1))</f>
      </c>
      <c r="N2">
        <f>IF($A2="","",COUNTIFS($B$2:$B$41,$B2,$L$2:$L$41,"&gt;"&amp;$L2)+COUNTIFS($B$2:$B$41,$B2,$L$2:$L$41,$L2,$M$2:$M$41,"&gt;"&amp;$M2)+1)</f>
      </c>
    </row>
    <row r="3">
      <c r="A3" t="inlineStr">
        <is>
          <t xml:space="preserve">Sam D.</t>
        </is>
      </c>
      <c r="B3" t="inlineStr">
        <is>
          <t xml:space="preserve">RX Men</t>
        </is>
      </c>
      <c r="C3">
        <v>138</v>
      </c>
      <c r="D3">
        <f>IF($C3="","",COUNTIFS($B$2:$B$41,$B3,$C$2:$C$41,"&gt;"&amp;$C3)+1)</f>
      </c>
      <c r="E3">
        <f>IF($D3="","",ROUND(MAX(0,Settings!$B$2-($D3-1)*Settings!$B$3)*Settings!$B$4,0))</f>
      </c>
      <c r="F3">
        <v>498</v>
      </c>
      <c r="G3">
        <f>IF($F3="","",COUNTIFS($B$2:$B$41,$B3,$F$2:$F$41,"&lt;"&amp;$F3)+1)</f>
      </c>
      <c r="H3">
        <f>IF($G3="","",ROUND(MAX(0,Settings!$B$2-($G3-1)*Settings!$B$3)*Settings!$B$5,0))</f>
      </c>
      <c r="I3">
        <v>110</v>
      </c>
      <c r="J3">
        <f>IF($I3="","",COUNTIFS($B$2:$B$41,$B3,$I$2:$I$41,"&gt;"&amp;$I3)+1)</f>
      </c>
      <c r="K3">
        <f>IF($J3="","",ROUND(MAX(0,Settings!$B$2-($J3-1)*Settings!$B$3)*Settings!$B$6,0))</f>
      </c>
      <c r="L3">
        <f>IF($A3="","",SUM($E3,$H3,$K3))</f>
      </c>
      <c r="M3">
        <f>IF($A3="","",COUNTIF($D3,1)+COUNTIF($G3,1)+COUNTIF($J3,1))</f>
      </c>
      <c r="N3">
        <f>IF($A3="","",COUNTIFS($B$2:$B$41,$B3,$L$2:$L$41,"&gt;"&amp;$L3)+COUNTIFS($B$2:$B$41,$B3,$L$2:$L$41,$L3,$M$2:$M$41,"&gt;"&amp;$M3)+1)</f>
      </c>
    </row>
    <row r="4">
      <c r="A4" t="inlineStr">
        <is>
          <t xml:space="preserve">Nico P.</t>
        </is>
      </c>
      <c r="B4" t="inlineStr">
        <is>
          <t xml:space="preserve">RX Men</t>
        </is>
      </c>
      <c r="C4">
        <v>151</v>
      </c>
      <c r="D4">
        <f>IF($C4="","",COUNTIFS($B$2:$B$41,$B4,$C$2:$C$41,"&gt;"&amp;$C4)+1)</f>
      </c>
      <c r="E4">
        <f>IF($D4="","",ROUND(MAX(0,Settings!$B$2-($D4-1)*Settings!$B$3)*Settings!$B$4,0))</f>
      </c>
      <c r="F4">
        <v>530</v>
      </c>
      <c r="G4">
        <f>IF($F4="","",COUNTIFS($B$2:$B$41,$B4,$F$2:$F$41,"&lt;"&amp;$F4)+1)</f>
      </c>
      <c r="H4">
        <f>IF($G4="","",ROUND(MAX(0,Settings!$B$2-($G4-1)*Settings!$B$3)*Settings!$B$5,0))</f>
      </c>
      <c r="I4">
        <v>100</v>
      </c>
      <c r="J4">
        <f>IF($I4="","",COUNTIFS($B$2:$B$41,$B4,$I$2:$I$41,"&gt;"&amp;$I4)+1)</f>
      </c>
      <c r="K4">
        <f>IF($J4="","",ROUND(MAX(0,Settings!$B$2-($J4-1)*Settings!$B$3)*Settings!$B$6,0))</f>
      </c>
      <c r="L4">
        <f>IF($A4="","",SUM($E4,$H4,$K4))</f>
      </c>
      <c r="M4">
        <f>IF($A4="","",COUNTIF($D4,1)+COUNTIF($G4,1)+COUNTIF($J4,1))</f>
      </c>
      <c r="N4">
        <f>IF($A4="","",COUNTIFS($B$2:$B$41,$B4,$L$2:$L$41,"&gt;"&amp;$L4)+COUNTIFS($B$2:$B$41,$B4,$L$2:$L$41,$L4,$M$2:$M$41,"&gt;"&amp;$M4)+1)</f>
      </c>
    </row>
    <row r="5">
      <c r="A5" t="inlineStr">
        <is>
          <t xml:space="preserve">Tom R.</t>
        </is>
      </c>
      <c r="B5" t="inlineStr">
        <is>
          <t xml:space="preserve">RX Men</t>
        </is>
      </c>
      <c r="C5">
        <v>129</v>
      </c>
      <c r="D5">
        <f>IF($C5="","",COUNTIFS($B$2:$B$41,$B5,$C$2:$C$41,"&gt;"&amp;$C5)+1)</f>
      </c>
      <c r="E5">
        <f>IF($D5="","",ROUND(MAX(0,Settings!$B$2-($D5-1)*Settings!$B$3)*Settings!$B$4,0))</f>
      </c>
      <c r="F5">
        <v>505</v>
      </c>
      <c r="G5">
        <f>IF($F5="","",COUNTIFS($B$2:$B$41,$B5,$F$2:$F$41,"&lt;"&amp;$F5)+1)</f>
      </c>
      <c r="H5">
        <f>IF($G5="","",ROUND(MAX(0,Settings!$B$2-($G5-1)*Settings!$B$3)*Settings!$B$5,0))</f>
      </c>
      <c r="I5">
        <v>112</v>
      </c>
      <c r="J5">
        <f>IF($I5="","",COUNTIFS($B$2:$B$41,$B5,$I$2:$I$41,"&gt;"&amp;$I5)+1)</f>
      </c>
      <c r="K5">
        <f>IF($J5="","",ROUND(MAX(0,Settings!$B$2-($J5-1)*Settings!$B$3)*Settings!$B$6,0))</f>
      </c>
      <c r="L5">
        <f>IF($A5="","",SUM($E5,$H5,$K5))</f>
      </c>
      <c r="M5">
        <f>IF($A5="","",COUNTIF($D5,1)+COUNTIF($G5,1)+COUNTIF($J5,1))</f>
      </c>
      <c r="N5">
        <f>IF($A5="","",COUNTIFS($B$2:$B$41,$B5,$L$2:$L$41,"&gt;"&amp;$L5)+COUNTIFS($B$2:$B$41,$B5,$L$2:$L$41,$L5,$M$2:$M$41,"&gt;"&amp;$M5)+1)</f>
      </c>
    </row>
    <row r="6">
      <c r="A6" t="inlineStr">
        <is>
          <t xml:space="preserve">Luca B.</t>
        </is>
      </c>
      <c r="B6" t="inlineStr">
        <is>
          <t xml:space="preserve">RX Men</t>
        </is>
      </c>
      <c r="C6">
        <v>145</v>
      </c>
      <c r="D6">
        <f>IF($C6="","",COUNTIFS($B$2:$B$41,$B6,$C$2:$C$41,"&gt;"&amp;$C6)+1)</f>
      </c>
      <c r="E6">
        <f>IF($D6="","",ROUND(MAX(0,Settings!$B$2-($D6-1)*Settings!$B$3)*Settings!$B$4,0))</f>
      </c>
      <c r="F6">
        <v>521</v>
      </c>
      <c r="G6">
        <f>IF($F6="","",COUNTIFS($B$2:$B$41,$B6,$F$2:$F$41,"&lt;"&amp;$F6)+1)</f>
      </c>
      <c r="H6">
        <f>IF($G6="","",ROUND(MAX(0,Settings!$B$2-($G6-1)*Settings!$B$3)*Settings!$B$5,0))</f>
      </c>
      <c r="I6">
        <v>98</v>
      </c>
      <c r="J6">
        <f>IF($I6="","",COUNTIFS($B$2:$B$41,$B6,$I$2:$I$41,"&gt;"&amp;$I6)+1)</f>
      </c>
      <c r="K6">
        <f>IF($J6="","",ROUND(MAX(0,Settings!$B$2-($J6-1)*Settings!$B$3)*Settings!$B$6,0))</f>
      </c>
      <c r="L6">
        <f>IF($A6="","",SUM($E6,$H6,$K6))</f>
      </c>
      <c r="M6">
        <f>IF($A6="","",COUNTIF($D6,1)+COUNTIF($G6,1)+COUNTIF($J6,1))</f>
      </c>
      <c r="N6">
        <f>IF($A6="","",COUNTIFS($B$2:$B$41,$B6,$L$2:$L$41,"&gt;"&amp;$L6)+COUNTIFS($B$2:$B$41,$B6,$L$2:$L$41,$L6,$M$2:$M$41,"&gt;"&amp;$M6)+1)</f>
      </c>
    </row>
    <row r="7">
      <c r="A7" t="inlineStr">
        <is>
          <t xml:space="preserve">Marc V.</t>
        </is>
      </c>
      <c r="B7" t="inlineStr">
        <is>
          <t xml:space="preserve">RX Men</t>
        </is>
      </c>
      <c r="C7">
        <v>133</v>
      </c>
      <c r="D7">
        <f>IF($C7="","",COUNTIFS($B$2:$B$41,$B7,$C$2:$C$41,"&gt;"&amp;$C7)+1)</f>
      </c>
      <c r="E7">
        <f>IF($D7="","",ROUND(MAX(0,Settings!$B$2-($D7-1)*Settings!$B$3)*Settings!$B$4,0))</f>
      </c>
      <c r="F7">
        <v>487</v>
      </c>
      <c r="G7">
        <f>IF($F7="","",COUNTIFS($B$2:$B$41,$B7,$F$2:$F$41,"&lt;"&amp;$F7)+1)</f>
      </c>
      <c r="H7">
        <f>IF($G7="","",ROUND(MAX(0,Settings!$B$2-($G7-1)*Settings!$B$3)*Settings!$B$5,0))</f>
      </c>
      <c r="I7">
        <v>102</v>
      </c>
      <c r="J7">
        <f>IF($I7="","",COUNTIFS($B$2:$B$41,$B7,$I$2:$I$41,"&gt;"&amp;$I7)+1)</f>
      </c>
      <c r="K7">
        <f>IF($J7="","",ROUND(MAX(0,Settings!$B$2-($J7-1)*Settings!$B$3)*Settings!$B$6,0))</f>
      </c>
      <c r="L7">
        <f>IF($A7="","",SUM($E7,$H7,$K7))</f>
      </c>
      <c r="M7">
        <f>IF($A7="","",COUNTIF($D7,1)+COUNTIF($G7,1)+COUNTIF($J7,1))</f>
      </c>
      <c r="N7">
        <f>IF($A7="","",COUNTIFS($B$2:$B$41,$B7,$L$2:$L$41,"&gt;"&amp;$L7)+COUNTIFS($B$2:$B$41,$B7,$L$2:$L$41,$L7,$M$2:$M$41,"&gt;"&amp;$M7)+1)</f>
      </c>
    </row>
    <row r="8">
      <c r="A8" t="inlineStr">
        <is>
          <t xml:space="preserve">Emma L.</t>
        </is>
      </c>
      <c r="B8" t="inlineStr">
        <is>
          <t xml:space="preserve">RX Women</t>
        </is>
      </c>
      <c r="C8">
        <v>121</v>
      </c>
      <c r="D8">
        <f>IF($C8="","",COUNTIFS($B$2:$B$41,$B8,$C$2:$C$41,"&gt;"&amp;$C8)+1)</f>
      </c>
      <c r="E8">
        <f>IF($D8="","",ROUND(MAX(0,Settings!$B$2-($D8-1)*Settings!$B$3)*Settings!$B$4,0))</f>
      </c>
      <c r="F8">
        <v>545</v>
      </c>
      <c r="G8">
        <f>IF($F8="","",COUNTIFS($B$2:$B$41,$B8,$F$2:$F$41,"&lt;"&amp;$F8)+1)</f>
      </c>
      <c r="H8">
        <f>IF($G8="","",ROUND(MAX(0,Settings!$B$2-($G8-1)*Settings!$B$3)*Settings!$B$5,0))</f>
      </c>
      <c r="I8">
        <v>75</v>
      </c>
      <c r="J8">
        <f>IF($I8="","",COUNTIFS($B$2:$B$41,$B8,$I$2:$I$41,"&gt;"&amp;$I8)+1)</f>
      </c>
      <c r="K8">
        <f>IF($J8="","",ROUND(MAX(0,Settings!$B$2-($J8-1)*Settings!$B$3)*Settings!$B$6,0))</f>
      </c>
      <c r="L8">
        <f>IF($A8="","",SUM($E8,$H8,$K8))</f>
      </c>
      <c r="M8">
        <f>IF($A8="","",COUNTIF($D8,1)+COUNTIF($G8,1)+COUNTIF($J8,1))</f>
      </c>
      <c r="N8">
        <f>IF($A8="","",COUNTIFS($B$2:$B$41,$B8,$L$2:$L$41,"&gt;"&amp;$L8)+COUNTIFS($B$2:$B$41,$B8,$L$2:$L$41,$L8,$M$2:$M$41,"&gt;"&amp;$M8)+1)</f>
      </c>
    </row>
    <row r="9">
      <c r="A9" t="inlineStr">
        <is>
          <t xml:space="preserve">Julie C.</t>
        </is>
      </c>
      <c r="B9" t="inlineStr">
        <is>
          <t xml:space="preserve">RX Women</t>
        </is>
      </c>
      <c r="C9">
        <v>118</v>
      </c>
      <c r="D9">
        <f>IF($C9="","",COUNTIFS($B$2:$B$41,$B9,$C$2:$C$41,"&gt;"&amp;$C9)+1)</f>
      </c>
      <c r="E9">
        <f>IF($D9="","",ROUND(MAX(0,Settings!$B$2-($D9-1)*Settings!$B$3)*Settings!$B$4,0))</f>
      </c>
      <c r="F9">
        <v>533</v>
      </c>
      <c r="G9">
        <f>IF($F9="","",COUNTIFS($B$2:$B$41,$B9,$F$2:$F$41,"&lt;"&amp;$F9)+1)</f>
      </c>
      <c r="H9">
        <f>IF($G9="","",ROUND(MAX(0,Settings!$B$2-($G9-1)*Settings!$B$3)*Settings!$B$5,0))</f>
      </c>
      <c r="I9">
        <v>80</v>
      </c>
      <c r="J9">
        <f>IF($I9="","",COUNTIFS($B$2:$B$41,$B9,$I$2:$I$41,"&gt;"&amp;$I9)+1)</f>
      </c>
      <c r="K9">
        <f>IF($J9="","",ROUND(MAX(0,Settings!$B$2-($J9-1)*Settings!$B$3)*Settings!$B$6,0))</f>
      </c>
      <c r="L9">
        <f>IF($A9="","",SUM($E9,$H9,$K9))</f>
      </c>
      <c r="M9">
        <f>IF($A9="","",COUNTIF($D9,1)+COUNTIF($G9,1)+COUNTIF($J9,1))</f>
      </c>
      <c r="N9">
        <f>IF($A9="","",COUNTIFS($B$2:$B$41,$B9,$L$2:$L$41,"&gt;"&amp;$L9)+COUNTIFS($B$2:$B$41,$B9,$L$2:$L$41,$L9,$M$2:$M$41,"&gt;"&amp;$M9)+1)</f>
      </c>
    </row>
    <row r="10">
      <c r="A10" t="inlineStr">
        <is>
          <t xml:space="preserve">Sara K.</t>
        </is>
      </c>
      <c r="B10" t="inlineStr">
        <is>
          <t xml:space="preserve">RX Women</t>
        </is>
      </c>
      <c r="C10">
        <v>130</v>
      </c>
      <c r="D10">
        <f>IF($C10="","",COUNTIFS($B$2:$B$41,$B10,$C$2:$C$41,"&gt;"&amp;$C10)+1)</f>
      </c>
      <c r="E10">
        <f>IF($D10="","",ROUND(MAX(0,Settings!$B$2-($D10-1)*Settings!$B$3)*Settings!$B$4,0))</f>
      </c>
      <c r="F10">
        <v>560</v>
      </c>
      <c r="G10">
        <f>IF($F10="","",COUNTIFS($B$2:$B$41,$B10,$F$2:$F$41,"&lt;"&amp;$F10)+1)</f>
      </c>
      <c r="H10">
        <f>IF($G10="","",ROUND(MAX(0,Settings!$B$2-($G10-1)*Settings!$B$3)*Settings!$B$5,0))</f>
      </c>
      <c r="I10">
        <v>72</v>
      </c>
      <c r="J10">
        <f>IF($I10="","",COUNTIFS($B$2:$B$41,$B10,$I$2:$I$41,"&gt;"&amp;$I10)+1)</f>
      </c>
      <c r="K10">
        <f>IF($J10="","",ROUND(MAX(0,Settings!$B$2-($J10-1)*Settings!$B$3)*Settings!$B$6,0))</f>
      </c>
      <c r="L10">
        <f>IF($A10="","",SUM($E10,$H10,$K10))</f>
      </c>
      <c r="M10">
        <f>IF($A10="","",COUNTIF($D10,1)+COUNTIF($G10,1)+COUNTIF($J10,1))</f>
      </c>
      <c r="N10">
        <f>IF($A10="","",COUNTIFS($B$2:$B$41,$B10,$L$2:$L$41,"&gt;"&amp;$L10)+COUNTIFS($B$2:$B$41,$B10,$L$2:$L$41,$L10,$M$2:$M$41,"&gt;"&amp;$M10)+1)</f>
      </c>
    </row>
    <row r="11">
      <c r="A11" t="inlineStr">
        <is>
          <t xml:space="preserve">Lisa T.</t>
        </is>
      </c>
      <c r="B11" t="inlineStr">
        <is>
          <t xml:space="preserve">RX Women</t>
        </is>
      </c>
      <c r="C11">
        <v>112</v>
      </c>
      <c r="D11">
        <f>IF($C11="","",COUNTIFS($B$2:$B$41,$B11,$C$2:$C$41,"&gt;"&amp;$C11)+1)</f>
      </c>
      <c r="E11">
        <f>IF($D11="","",ROUND(MAX(0,Settings!$B$2-($D11-1)*Settings!$B$3)*Settings!$B$4,0))</f>
      </c>
      <c r="F11">
        <v>528</v>
      </c>
      <c r="G11">
        <f>IF($F11="","",COUNTIFS($B$2:$B$41,$B11,$F$2:$F$41,"&lt;"&amp;$F11)+1)</f>
      </c>
      <c r="H11">
        <f>IF($G11="","",ROUND(MAX(0,Settings!$B$2-($G11-1)*Settings!$B$3)*Settings!$B$5,0))</f>
      </c>
      <c r="I11">
        <v>78</v>
      </c>
      <c r="J11">
        <f>IF($I11="","",COUNTIFS($B$2:$B$41,$B11,$I$2:$I$41,"&gt;"&amp;$I11)+1)</f>
      </c>
      <c r="K11">
        <f>IF($J11="","",ROUND(MAX(0,Settings!$B$2-($J11-1)*Settings!$B$3)*Settings!$B$6,0))</f>
      </c>
      <c r="L11">
        <f>IF($A11="","",SUM($E11,$H11,$K11))</f>
      </c>
      <c r="M11">
        <f>IF($A11="","",COUNTIF($D11,1)+COUNTIF($G11,1)+COUNTIF($J11,1))</f>
      </c>
      <c r="N11">
        <f>IF($A11="","",COUNTIFS($B$2:$B$41,$B11,$L$2:$L$41,"&gt;"&amp;$L11)+COUNTIFS($B$2:$B$41,$B11,$L$2:$L$41,$L11,$M$2:$M$41,"&gt;"&amp;$M11)+1)</f>
      </c>
    </row>
    <row r="12">
      <c r="A12" t="inlineStr">
        <is>
          <t xml:space="preserve">Nina F.</t>
        </is>
      </c>
      <c r="B12" t="inlineStr">
        <is>
          <t xml:space="preserve">RX Women</t>
        </is>
      </c>
      <c r="C12">
        <v>125</v>
      </c>
      <c r="D12">
        <f>IF($C12="","",COUNTIFS($B$2:$B$41,$B12,$C$2:$C$41,"&gt;"&amp;$C12)+1)</f>
      </c>
      <c r="E12">
        <f>IF($D12="","",ROUND(MAX(0,Settings!$B$2-($D12-1)*Settings!$B$3)*Settings!$B$4,0))</f>
      </c>
      <c r="F12">
        <v>551</v>
      </c>
      <c r="G12">
        <f>IF($F12="","",COUNTIFS($B$2:$B$41,$B12,$F$2:$F$41,"&lt;"&amp;$F12)+1)</f>
      </c>
      <c r="H12">
        <f>IF($G12="","",ROUND(MAX(0,Settings!$B$2-($G12-1)*Settings!$B$3)*Settings!$B$5,0))</f>
      </c>
      <c r="I12">
        <v>70</v>
      </c>
      <c r="J12">
        <f>IF($I12="","",COUNTIFS($B$2:$B$41,$B12,$I$2:$I$41,"&gt;"&amp;$I12)+1)</f>
      </c>
      <c r="K12">
        <f>IF($J12="","",ROUND(MAX(0,Settings!$B$2-($J12-1)*Settings!$B$3)*Settings!$B$6,0))</f>
      </c>
      <c r="L12">
        <f>IF($A12="","",SUM($E12,$H12,$K12))</f>
      </c>
      <c r="M12">
        <f>IF($A12="","",COUNTIF($D12,1)+COUNTIF($G12,1)+COUNTIF($J12,1))</f>
      </c>
      <c r="N12">
        <f>IF($A12="","",COUNTIFS($B$2:$B$41,$B12,$L$2:$L$41,"&gt;"&amp;$L12)+COUNTIFS($B$2:$B$41,$B12,$L$2:$L$41,$L12,$M$2:$M$41,"&gt;"&amp;$M12)+1)</f>
      </c>
    </row>
    <row r="13">
      <c r="A13" t="inlineStr">
        <is>
          <t xml:space="preserve">Clara H.</t>
        </is>
      </c>
      <c r="B13" t="inlineStr">
        <is>
          <t xml:space="preserve">RX Women</t>
        </is>
      </c>
      <c r="C13">
        <v>119</v>
      </c>
      <c r="D13">
        <f>IF($C13="","",COUNTIFS($B$2:$B$41,$B13,$C$2:$C$41,"&gt;"&amp;$C13)+1)</f>
      </c>
      <c r="E13">
        <f>IF($D13="","",ROUND(MAX(0,Settings!$B$2-($D13-1)*Settings!$B$3)*Settings!$B$4,0))</f>
      </c>
      <c r="F13">
        <v>519</v>
      </c>
      <c r="G13">
        <f>IF($F13="","",COUNTIFS($B$2:$B$41,$B13,$F$2:$F$41,"&lt;"&amp;$F13)+1)</f>
      </c>
      <c r="H13">
        <f>IF($G13="","",ROUND(MAX(0,Settings!$B$2-($G13-1)*Settings!$B$3)*Settings!$B$5,0))</f>
      </c>
      <c r="I13">
        <v>82</v>
      </c>
      <c r="J13">
        <f>IF($I13="","",COUNTIFS($B$2:$B$41,$B13,$I$2:$I$41,"&gt;"&amp;$I13)+1)</f>
      </c>
      <c r="K13">
        <f>IF($J13="","",ROUND(MAX(0,Settings!$B$2-($J13-1)*Settings!$B$3)*Settings!$B$6,0))</f>
      </c>
      <c r="L13">
        <f>IF($A13="","",SUM($E13,$H13,$K13))</f>
      </c>
      <c r="M13">
        <f>IF($A13="","",COUNTIF($D13,1)+COUNTIF($G13,1)+COUNTIF($J13,1))</f>
      </c>
      <c r="N13">
        <f>IF($A13="","",COUNTIFS($B$2:$B$41,$B13,$L$2:$L$41,"&gt;"&amp;$L13)+COUNTIFS($B$2:$B$41,$B13,$L$2:$L$41,$L13,$M$2:$M$41,"&gt;"&amp;$M13)+1)</f>
      </c>
    </row>
    <row r="14">
      <c r="D14">
        <f>IF($C14="","",COUNTIFS($B$2:$B$41,$B14,$C$2:$C$41,"&gt;"&amp;$C14)+1)</f>
      </c>
      <c r="E14">
        <f>IF($D14="","",ROUND(MAX(0,Settings!$B$2-($D14-1)*Settings!$B$3)*Settings!$B$4,0))</f>
      </c>
      <c r="G14">
        <f>IF($F14="","",COUNTIFS($B$2:$B$41,$B14,$F$2:$F$41,"&lt;"&amp;$F14)+1)</f>
      </c>
      <c r="H14">
        <f>IF($G14="","",ROUND(MAX(0,Settings!$B$2-($G14-1)*Settings!$B$3)*Settings!$B$5,0))</f>
      </c>
      <c r="J14">
        <f>IF($I14="","",COUNTIFS($B$2:$B$41,$B14,$I$2:$I$41,"&gt;"&amp;$I14)+1)</f>
      </c>
      <c r="K14">
        <f>IF($J14="","",ROUND(MAX(0,Settings!$B$2-($J14-1)*Settings!$B$3)*Settings!$B$6,0))</f>
      </c>
      <c r="L14">
        <f>IF($A14="","",SUM($E14,$H14,$K14))</f>
      </c>
      <c r="M14">
        <f>IF($A14="","",COUNTIF($D14,1)+COUNTIF($G14,1)+COUNTIF($J14,1))</f>
      </c>
      <c r="N14">
        <f>IF($A14="","",COUNTIFS($B$2:$B$41,$B14,$L$2:$L$41,"&gt;"&amp;$L14)+COUNTIFS($B$2:$B$41,$B14,$L$2:$L$41,$L14,$M$2:$M$41,"&gt;"&amp;$M14)+1)</f>
      </c>
    </row>
    <row r="15">
      <c r="D15">
        <f>IF($C15="","",COUNTIFS($B$2:$B$41,$B15,$C$2:$C$41,"&gt;"&amp;$C15)+1)</f>
      </c>
      <c r="E15">
        <f>IF($D15="","",ROUND(MAX(0,Settings!$B$2-($D15-1)*Settings!$B$3)*Settings!$B$4,0))</f>
      </c>
      <c r="G15">
        <f>IF($F15="","",COUNTIFS($B$2:$B$41,$B15,$F$2:$F$41,"&lt;"&amp;$F15)+1)</f>
      </c>
      <c r="H15">
        <f>IF($G15="","",ROUND(MAX(0,Settings!$B$2-($G15-1)*Settings!$B$3)*Settings!$B$5,0))</f>
      </c>
      <c r="J15">
        <f>IF($I15="","",COUNTIFS($B$2:$B$41,$B15,$I$2:$I$41,"&gt;"&amp;$I15)+1)</f>
      </c>
      <c r="K15">
        <f>IF($J15="","",ROUND(MAX(0,Settings!$B$2-($J15-1)*Settings!$B$3)*Settings!$B$6,0))</f>
      </c>
      <c r="L15">
        <f>IF($A15="","",SUM($E15,$H15,$K15))</f>
      </c>
      <c r="M15">
        <f>IF($A15="","",COUNTIF($D15,1)+COUNTIF($G15,1)+COUNTIF($J15,1))</f>
      </c>
      <c r="N15">
        <f>IF($A15="","",COUNTIFS($B$2:$B$41,$B15,$L$2:$L$41,"&gt;"&amp;$L15)+COUNTIFS($B$2:$B$41,$B15,$L$2:$L$41,$L15,$M$2:$M$41,"&gt;"&amp;$M15)+1)</f>
      </c>
    </row>
    <row r="16">
      <c r="D16">
        <f>IF($C16="","",COUNTIFS($B$2:$B$41,$B16,$C$2:$C$41,"&gt;"&amp;$C16)+1)</f>
      </c>
      <c r="E16">
        <f>IF($D16="","",ROUND(MAX(0,Settings!$B$2-($D16-1)*Settings!$B$3)*Settings!$B$4,0))</f>
      </c>
      <c r="G16">
        <f>IF($F16="","",COUNTIFS($B$2:$B$41,$B16,$F$2:$F$41,"&lt;"&amp;$F16)+1)</f>
      </c>
      <c r="H16">
        <f>IF($G16="","",ROUND(MAX(0,Settings!$B$2-($G16-1)*Settings!$B$3)*Settings!$B$5,0))</f>
      </c>
      <c r="J16">
        <f>IF($I16="","",COUNTIFS($B$2:$B$41,$B16,$I$2:$I$41,"&gt;"&amp;$I16)+1)</f>
      </c>
      <c r="K16">
        <f>IF($J16="","",ROUND(MAX(0,Settings!$B$2-($J16-1)*Settings!$B$3)*Settings!$B$6,0))</f>
      </c>
      <c r="L16">
        <f>IF($A16="","",SUM($E16,$H16,$K16))</f>
      </c>
      <c r="M16">
        <f>IF($A16="","",COUNTIF($D16,1)+COUNTIF($G16,1)+COUNTIF($J16,1))</f>
      </c>
      <c r="N16">
        <f>IF($A16="","",COUNTIFS($B$2:$B$41,$B16,$L$2:$L$41,"&gt;"&amp;$L16)+COUNTIFS($B$2:$B$41,$B16,$L$2:$L$41,$L16,$M$2:$M$41,"&gt;"&amp;$M16)+1)</f>
      </c>
    </row>
    <row r="17">
      <c r="D17">
        <f>IF($C17="","",COUNTIFS($B$2:$B$41,$B17,$C$2:$C$41,"&gt;"&amp;$C17)+1)</f>
      </c>
      <c r="E17">
        <f>IF($D17="","",ROUND(MAX(0,Settings!$B$2-($D17-1)*Settings!$B$3)*Settings!$B$4,0))</f>
      </c>
      <c r="G17">
        <f>IF($F17="","",COUNTIFS($B$2:$B$41,$B17,$F$2:$F$41,"&lt;"&amp;$F17)+1)</f>
      </c>
      <c r="H17">
        <f>IF($G17="","",ROUND(MAX(0,Settings!$B$2-($G17-1)*Settings!$B$3)*Settings!$B$5,0))</f>
      </c>
      <c r="J17">
        <f>IF($I17="","",COUNTIFS($B$2:$B$41,$B17,$I$2:$I$41,"&gt;"&amp;$I17)+1)</f>
      </c>
      <c r="K17">
        <f>IF($J17="","",ROUND(MAX(0,Settings!$B$2-($J17-1)*Settings!$B$3)*Settings!$B$6,0))</f>
      </c>
      <c r="L17">
        <f>IF($A17="","",SUM($E17,$H17,$K17))</f>
      </c>
      <c r="M17">
        <f>IF($A17="","",COUNTIF($D17,1)+COUNTIF($G17,1)+COUNTIF($J17,1))</f>
      </c>
      <c r="N17">
        <f>IF($A17="","",COUNTIFS($B$2:$B$41,$B17,$L$2:$L$41,"&gt;"&amp;$L17)+COUNTIFS($B$2:$B$41,$B17,$L$2:$L$41,$L17,$M$2:$M$41,"&gt;"&amp;$M17)+1)</f>
      </c>
    </row>
    <row r="18">
      <c r="D18">
        <f>IF($C18="","",COUNTIFS($B$2:$B$41,$B18,$C$2:$C$41,"&gt;"&amp;$C18)+1)</f>
      </c>
      <c r="E18">
        <f>IF($D18="","",ROUND(MAX(0,Settings!$B$2-($D18-1)*Settings!$B$3)*Settings!$B$4,0))</f>
      </c>
      <c r="G18">
        <f>IF($F18="","",COUNTIFS($B$2:$B$41,$B18,$F$2:$F$41,"&lt;"&amp;$F18)+1)</f>
      </c>
      <c r="H18">
        <f>IF($G18="","",ROUND(MAX(0,Settings!$B$2-($G18-1)*Settings!$B$3)*Settings!$B$5,0))</f>
      </c>
      <c r="J18">
        <f>IF($I18="","",COUNTIFS($B$2:$B$41,$B18,$I$2:$I$41,"&gt;"&amp;$I18)+1)</f>
      </c>
      <c r="K18">
        <f>IF($J18="","",ROUND(MAX(0,Settings!$B$2-($J18-1)*Settings!$B$3)*Settings!$B$6,0))</f>
      </c>
      <c r="L18">
        <f>IF($A18="","",SUM($E18,$H18,$K18))</f>
      </c>
      <c r="M18">
        <f>IF($A18="","",COUNTIF($D18,1)+COUNTIF($G18,1)+COUNTIF($J18,1))</f>
      </c>
      <c r="N18">
        <f>IF($A18="","",COUNTIFS($B$2:$B$41,$B18,$L$2:$L$41,"&gt;"&amp;$L18)+COUNTIFS($B$2:$B$41,$B18,$L$2:$L$41,$L18,$M$2:$M$41,"&gt;"&amp;$M18)+1)</f>
      </c>
    </row>
    <row r="19">
      <c r="D19">
        <f>IF($C19="","",COUNTIFS($B$2:$B$41,$B19,$C$2:$C$41,"&gt;"&amp;$C19)+1)</f>
      </c>
      <c r="E19">
        <f>IF($D19="","",ROUND(MAX(0,Settings!$B$2-($D19-1)*Settings!$B$3)*Settings!$B$4,0))</f>
      </c>
      <c r="G19">
        <f>IF($F19="","",COUNTIFS($B$2:$B$41,$B19,$F$2:$F$41,"&lt;"&amp;$F19)+1)</f>
      </c>
      <c r="H19">
        <f>IF($G19="","",ROUND(MAX(0,Settings!$B$2-($G19-1)*Settings!$B$3)*Settings!$B$5,0))</f>
      </c>
      <c r="J19">
        <f>IF($I19="","",COUNTIFS($B$2:$B$41,$B19,$I$2:$I$41,"&gt;"&amp;$I19)+1)</f>
      </c>
      <c r="K19">
        <f>IF($J19="","",ROUND(MAX(0,Settings!$B$2-($J19-1)*Settings!$B$3)*Settings!$B$6,0))</f>
      </c>
      <c r="L19">
        <f>IF($A19="","",SUM($E19,$H19,$K19))</f>
      </c>
      <c r="M19">
        <f>IF($A19="","",COUNTIF($D19,1)+COUNTIF($G19,1)+COUNTIF($J19,1))</f>
      </c>
      <c r="N19">
        <f>IF($A19="","",COUNTIFS($B$2:$B$41,$B19,$L$2:$L$41,"&gt;"&amp;$L19)+COUNTIFS($B$2:$B$41,$B19,$L$2:$L$41,$L19,$M$2:$M$41,"&gt;"&amp;$M19)+1)</f>
      </c>
    </row>
    <row r="20">
      <c r="D20">
        <f>IF($C20="","",COUNTIFS($B$2:$B$41,$B20,$C$2:$C$41,"&gt;"&amp;$C20)+1)</f>
      </c>
      <c r="E20">
        <f>IF($D20="","",ROUND(MAX(0,Settings!$B$2-($D20-1)*Settings!$B$3)*Settings!$B$4,0))</f>
      </c>
      <c r="G20">
        <f>IF($F20="","",COUNTIFS($B$2:$B$41,$B20,$F$2:$F$41,"&lt;"&amp;$F20)+1)</f>
      </c>
      <c r="H20">
        <f>IF($G20="","",ROUND(MAX(0,Settings!$B$2-($G20-1)*Settings!$B$3)*Settings!$B$5,0))</f>
      </c>
      <c r="J20">
        <f>IF($I20="","",COUNTIFS($B$2:$B$41,$B20,$I$2:$I$41,"&gt;"&amp;$I20)+1)</f>
      </c>
      <c r="K20">
        <f>IF($J20="","",ROUND(MAX(0,Settings!$B$2-($J20-1)*Settings!$B$3)*Settings!$B$6,0))</f>
      </c>
      <c r="L20">
        <f>IF($A20="","",SUM($E20,$H20,$K20))</f>
      </c>
      <c r="M20">
        <f>IF($A20="","",COUNTIF($D20,1)+COUNTIF($G20,1)+COUNTIF($J20,1))</f>
      </c>
      <c r="N20">
        <f>IF($A20="","",COUNTIFS($B$2:$B$41,$B20,$L$2:$L$41,"&gt;"&amp;$L20)+COUNTIFS($B$2:$B$41,$B20,$L$2:$L$41,$L20,$M$2:$M$41,"&gt;"&amp;$M20)+1)</f>
      </c>
    </row>
    <row r="21">
      <c r="D21">
        <f>IF($C21="","",COUNTIFS($B$2:$B$41,$B21,$C$2:$C$41,"&gt;"&amp;$C21)+1)</f>
      </c>
      <c r="E21">
        <f>IF($D21="","",ROUND(MAX(0,Settings!$B$2-($D21-1)*Settings!$B$3)*Settings!$B$4,0))</f>
      </c>
      <c r="G21">
        <f>IF($F21="","",COUNTIFS($B$2:$B$41,$B21,$F$2:$F$41,"&lt;"&amp;$F21)+1)</f>
      </c>
      <c r="H21">
        <f>IF($G21="","",ROUND(MAX(0,Settings!$B$2-($G21-1)*Settings!$B$3)*Settings!$B$5,0))</f>
      </c>
      <c r="J21">
        <f>IF($I21="","",COUNTIFS($B$2:$B$41,$B21,$I$2:$I$41,"&gt;"&amp;$I21)+1)</f>
      </c>
      <c r="K21">
        <f>IF($J21="","",ROUND(MAX(0,Settings!$B$2-($J21-1)*Settings!$B$3)*Settings!$B$6,0))</f>
      </c>
      <c r="L21">
        <f>IF($A21="","",SUM($E21,$H21,$K21))</f>
      </c>
      <c r="M21">
        <f>IF($A21="","",COUNTIF($D21,1)+COUNTIF($G21,1)+COUNTIF($J21,1))</f>
      </c>
      <c r="N21">
        <f>IF($A21="","",COUNTIFS($B$2:$B$41,$B21,$L$2:$L$41,"&gt;"&amp;$L21)+COUNTIFS($B$2:$B$41,$B21,$L$2:$L$41,$L21,$M$2:$M$41,"&gt;"&amp;$M21)+1)</f>
      </c>
    </row>
    <row r="22">
      <c r="D22">
        <f>IF($C22="","",COUNTIFS($B$2:$B$41,$B22,$C$2:$C$41,"&gt;"&amp;$C22)+1)</f>
      </c>
      <c r="E22">
        <f>IF($D22="","",ROUND(MAX(0,Settings!$B$2-($D22-1)*Settings!$B$3)*Settings!$B$4,0))</f>
      </c>
      <c r="G22">
        <f>IF($F22="","",COUNTIFS($B$2:$B$41,$B22,$F$2:$F$41,"&lt;"&amp;$F22)+1)</f>
      </c>
      <c r="H22">
        <f>IF($G22="","",ROUND(MAX(0,Settings!$B$2-($G22-1)*Settings!$B$3)*Settings!$B$5,0))</f>
      </c>
      <c r="J22">
        <f>IF($I22="","",COUNTIFS($B$2:$B$41,$B22,$I$2:$I$41,"&gt;"&amp;$I22)+1)</f>
      </c>
      <c r="K22">
        <f>IF($J22="","",ROUND(MAX(0,Settings!$B$2-($J22-1)*Settings!$B$3)*Settings!$B$6,0))</f>
      </c>
      <c r="L22">
        <f>IF($A22="","",SUM($E22,$H22,$K22))</f>
      </c>
      <c r="M22">
        <f>IF($A22="","",COUNTIF($D22,1)+COUNTIF($G22,1)+COUNTIF($J22,1))</f>
      </c>
      <c r="N22">
        <f>IF($A22="","",COUNTIFS($B$2:$B$41,$B22,$L$2:$L$41,"&gt;"&amp;$L22)+COUNTIFS($B$2:$B$41,$B22,$L$2:$L$41,$L22,$M$2:$M$41,"&gt;"&amp;$M22)+1)</f>
      </c>
    </row>
    <row r="23">
      <c r="D23">
        <f>IF($C23="","",COUNTIFS($B$2:$B$41,$B23,$C$2:$C$41,"&gt;"&amp;$C23)+1)</f>
      </c>
      <c r="E23">
        <f>IF($D23="","",ROUND(MAX(0,Settings!$B$2-($D23-1)*Settings!$B$3)*Settings!$B$4,0))</f>
      </c>
      <c r="G23">
        <f>IF($F23="","",COUNTIFS($B$2:$B$41,$B23,$F$2:$F$41,"&lt;"&amp;$F23)+1)</f>
      </c>
      <c r="H23">
        <f>IF($G23="","",ROUND(MAX(0,Settings!$B$2-($G23-1)*Settings!$B$3)*Settings!$B$5,0))</f>
      </c>
      <c r="J23">
        <f>IF($I23="","",COUNTIFS($B$2:$B$41,$B23,$I$2:$I$41,"&gt;"&amp;$I23)+1)</f>
      </c>
      <c r="K23">
        <f>IF($J23="","",ROUND(MAX(0,Settings!$B$2-($J23-1)*Settings!$B$3)*Settings!$B$6,0))</f>
      </c>
      <c r="L23">
        <f>IF($A23="","",SUM($E23,$H23,$K23))</f>
      </c>
      <c r="M23">
        <f>IF($A23="","",COUNTIF($D23,1)+COUNTIF($G23,1)+COUNTIF($J23,1))</f>
      </c>
      <c r="N23">
        <f>IF($A23="","",COUNTIFS($B$2:$B$41,$B23,$L$2:$L$41,"&gt;"&amp;$L23)+COUNTIFS($B$2:$B$41,$B23,$L$2:$L$41,$L23,$M$2:$M$41,"&gt;"&amp;$M23)+1)</f>
      </c>
    </row>
    <row r="24">
      <c r="D24">
        <f>IF($C24="","",COUNTIFS($B$2:$B$41,$B24,$C$2:$C$41,"&gt;"&amp;$C24)+1)</f>
      </c>
      <c r="E24">
        <f>IF($D24="","",ROUND(MAX(0,Settings!$B$2-($D24-1)*Settings!$B$3)*Settings!$B$4,0))</f>
      </c>
      <c r="G24">
        <f>IF($F24="","",COUNTIFS($B$2:$B$41,$B24,$F$2:$F$41,"&lt;"&amp;$F24)+1)</f>
      </c>
      <c r="H24">
        <f>IF($G24="","",ROUND(MAX(0,Settings!$B$2-($G24-1)*Settings!$B$3)*Settings!$B$5,0))</f>
      </c>
      <c r="J24">
        <f>IF($I24="","",COUNTIFS($B$2:$B$41,$B24,$I$2:$I$41,"&gt;"&amp;$I24)+1)</f>
      </c>
      <c r="K24">
        <f>IF($J24="","",ROUND(MAX(0,Settings!$B$2-($J24-1)*Settings!$B$3)*Settings!$B$6,0))</f>
      </c>
      <c r="L24">
        <f>IF($A24="","",SUM($E24,$H24,$K24))</f>
      </c>
      <c r="M24">
        <f>IF($A24="","",COUNTIF($D24,1)+COUNTIF($G24,1)+COUNTIF($J24,1))</f>
      </c>
      <c r="N24">
        <f>IF($A24="","",COUNTIFS($B$2:$B$41,$B24,$L$2:$L$41,"&gt;"&amp;$L24)+COUNTIFS($B$2:$B$41,$B24,$L$2:$L$41,$L24,$M$2:$M$41,"&gt;"&amp;$M24)+1)</f>
      </c>
    </row>
    <row r="25">
      <c r="D25">
        <f>IF($C25="","",COUNTIFS($B$2:$B$41,$B25,$C$2:$C$41,"&gt;"&amp;$C25)+1)</f>
      </c>
      <c r="E25">
        <f>IF($D25="","",ROUND(MAX(0,Settings!$B$2-($D25-1)*Settings!$B$3)*Settings!$B$4,0))</f>
      </c>
      <c r="G25">
        <f>IF($F25="","",COUNTIFS($B$2:$B$41,$B25,$F$2:$F$41,"&lt;"&amp;$F25)+1)</f>
      </c>
      <c r="H25">
        <f>IF($G25="","",ROUND(MAX(0,Settings!$B$2-($G25-1)*Settings!$B$3)*Settings!$B$5,0))</f>
      </c>
      <c r="J25">
        <f>IF($I25="","",COUNTIFS($B$2:$B$41,$B25,$I$2:$I$41,"&gt;"&amp;$I25)+1)</f>
      </c>
      <c r="K25">
        <f>IF($J25="","",ROUND(MAX(0,Settings!$B$2-($J25-1)*Settings!$B$3)*Settings!$B$6,0))</f>
      </c>
      <c r="L25">
        <f>IF($A25="","",SUM($E25,$H25,$K25))</f>
      </c>
      <c r="M25">
        <f>IF($A25="","",COUNTIF($D25,1)+COUNTIF($G25,1)+COUNTIF($J25,1))</f>
      </c>
      <c r="N25">
        <f>IF($A25="","",COUNTIFS($B$2:$B$41,$B25,$L$2:$L$41,"&gt;"&amp;$L25)+COUNTIFS($B$2:$B$41,$B25,$L$2:$L$41,$L25,$M$2:$M$41,"&gt;"&amp;$M25)+1)</f>
      </c>
    </row>
    <row r="26">
      <c r="D26">
        <f>IF($C26="","",COUNTIFS($B$2:$B$41,$B26,$C$2:$C$41,"&gt;"&amp;$C26)+1)</f>
      </c>
      <c r="E26">
        <f>IF($D26="","",ROUND(MAX(0,Settings!$B$2-($D26-1)*Settings!$B$3)*Settings!$B$4,0))</f>
      </c>
      <c r="G26">
        <f>IF($F26="","",COUNTIFS($B$2:$B$41,$B26,$F$2:$F$41,"&lt;"&amp;$F26)+1)</f>
      </c>
      <c r="H26">
        <f>IF($G26="","",ROUND(MAX(0,Settings!$B$2-($G26-1)*Settings!$B$3)*Settings!$B$5,0))</f>
      </c>
      <c r="J26">
        <f>IF($I26="","",COUNTIFS($B$2:$B$41,$B26,$I$2:$I$41,"&gt;"&amp;$I26)+1)</f>
      </c>
      <c r="K26">
        <f>IF($J26="","",ROUND(MAX(0,Settings!$B$2-($J26-1)*Settings!$B$3)*Settings!$B$6,0))</f>
      </c>
      <c r="L26">
        <f>IF($A26="","",SUM($E26,$H26,$K26))</f>
      </c>
      <c r="M26">
        <f>IF($A26="","",COUNTIF($D26,1)+COUNTIF($G26,1)+COUNTIF($J26,1))</f>
      </c>
      <c r="N26">
        <f>IF($A26="","",COUNTIFS($B$2:$B$41,$B26,$L$2:$L$41,"&gt;"&amp;$L26)+COUNTIFS($B$2:$B$41,$B26,$L$2:$L$41,$L26,$M$2:$M$41,"&gt;"&amp;$M26)+1)</f>
      </c>
    </row>
    <row r="27">
      <c r="D27">
        <f>IF($C27="","",COUNTIFS($B$2:$B$41,$B27,$C$2:$C$41,"&gt;"&amp;$C27)+1)</f>
      </c>
      <c r="E27">
        <f>IF($D27="","",ROUND(MAX(0,Settings!$B$2-($D27-1)*Settings!$B$3)*Settings!$B$4,0))</f>
      </c>
      <c r="G27">
        <f>IF($F27="","",COUNTIFS($B$2:$B$41,$B27,$F$2:$F$41,"&lt;"&amp;$F27)+1)</f>
      </c>
      <c r="H27">
        <f>IF($G27="","",ROUND(MAX(0,Settings!$B$2-($G27-1)*Settings!$B$3)*Settings!$B$5,0))</f>
      </c>
      <c r="J27">
        <f>IF($I27="","",COUNTIFS($B$2:$B$41,$B27,$I$2:$I$41,"&gt;"&amp;$I27)+1)</f>
      </c>
      <c r="K27">
        <f>IF($J27="","",ROUND(MAX(0,Settings!$B$2-($J27-1)*Settings!$B$3)*Settings!$B$6,0))</f>
      </c>
      <c r="L27">
        <f>IF($A27="","",SUM($E27,$H27,$K27))</f>
      </c>
      <c r="M27">
        <f>IF($A27="","",COUNTIF($D27,1)+COUNTIF($G27,1)+COUNTIF($J27,1))</f>
      </c>
      <c r="N27">
        <f>IF($A27="","",COUNTIFS($B$2:$B$41,$B27,$L$2:$L$41,"&gt;"&amp;$L27)+COUNTIFS($B$2:$B$41,$B27,$L$2:$L$41,$L27,$M$2:$M$41,"&gt;"&amp;$M27)+1)</f>
      </c>
    </row>
    <row r="28">
      <c r="D28">
        <f>IF($C28="","",COUNTIFS($B$2:$B$41,$B28,$C$2:$C$41,"&gt;"&amp;$C28)+1)</f>
      </c>
      <c r="E28">
        <f>IF($D28="","",ROUND(MAX(0,Settings!$B$2-($D28-1)*Settings!$B$3)*Settings!$B$4,0))</f>
      </c>
      <c r="G28">
        <f>IF($F28="","",COUNTIFS($B$2:$B$41,$B28,$F$2:$F$41,"&lt;"&amp;$F28)+1)</f>
      </c>
      <c r="H28">
        <f>IF($G28="","",ROUND(MAX(0,Settings!$B$2-($G28-1)*Settings!$B$3)*Settings!$B$5,0))</f>
      </c>
      <c r="J28">
        <f>IF($I28="","",COUNTIFS($B$2:$B$41,$B28,$I$2:$I$41,"&gt;"&amp;$I28)+1)</f>
      </c>
      <c r="K28">
        <f>IF($J28="","",ROUND(MAX(0,Settings!$B$2-($J28-1)*Settings!$B$3)*Settings!$B$6,0))</f>
      </c>
      <c r="L28">
        <f>IF($A28="","",SUM($E28,$H28,$K28))</f>
      </c>
      <c r="M28">
        <f>IF($A28="","",COUNTIF($D28,1)+COUNTIF($G28,1)+COUNTIF($J28,1))</f>
      </c>
      <c r="N28">
        <f>IF($A28="","",COUNTIFS($B$2:$B$41,$B28,$L$2:$L$41,"&gt;"&amp;$L28)+COUNTIFS($B$2:$B$41,$B28,$L$2:$L$41,$L28,$M$2:$M$41,"&gt;"&amp;$M28)+1)</f>
      </c>
    </row>
    <row r="29">
      <c r="D29">
        <f>IF($C29="","",COUNTIFS($B$2:$B$41,$B29,$C$2:$C$41,"&gt;"&amp;$C29)+1)</f>
      </c>
      <c r="E29">
        <f>IF($D29="","",ROUND(MAX(0,Settings!$B$2-($D29-1)*Settings!$B$3)*Settings!$B$4,0))</f>
      </c>
      <c r="G29">
        <f>IF($F29="","",COUNTIFS($B$2:$B$41,$B29,$F$2:$F$41,"&lt;"&amp;$F29)+1)</f>
      </c>
      <c r="H29">
        <f>IF($G29="","",ROUND(MAX(0,Settings!$B$2-($G29-1)*Settings!$B$3)*Settings!$B$5,0))</f>
      </c>
      <c r="J29">
        <f>IF($I29="","",COUNTIFS($B$2:$B$41,$B29,$I$2:$I$41,"&gt;"&amp;$I29)+1)</f>
      </c>
      <c r="K29">
        <f>IF($J29="","",ROUND(MAX(0,Settings!$B$2-($J29-1)*Settings!$B$3)*Settings!$B$6,0))</f>
      </c>
      <c r="L29">
        <f>IF($A29="","",SUM($E29,$H29,$K29))</f>
      </c>
      <c r="M29">
        <f>IF($A29="","",COUNTIF($D29,1)+COUNTIF($G29,1)+COUNTIF($J29,1))</f>
      </c>
      <c r="N29">
        <f>IF($A29="","",COUNTIFS($B$2:$B$41,$B29,$L$2:$L$41,"&gt;"&amp;$L29)+COUNTIFS($B$2:$B$41,$B29,$L$2:$L$41,$L29,$M$2:$M$41,"&gt;"&amp;$M29)+1)</f>
      </c>
    </row>
    <row r="30">
      <c r="D30">
        <f>IF($C30="","",COUNTIFS($B$2:$B$41,$B30,$C$2:$C$41,"&gt;"&amp;$C30)+1)</f>
      </c>
      <c r="E30">
        <f>IF($D30="","",ROUND(MAX(0,Settings!$B$2-($D30-1)*Settings!$B$3)*Settings!$B$4,0))</f>
      </c>
      <c r="G30">
        <f>IF($F30="","",COUNTIFS($B$2:$B$41,$B30,$F$2:$F$41,"&lt;"&amp;$F30)+1)</f>
      </c>
      <c r="H30">
        <f>IF($G30="","",ROUND(MAX(0,Settings!$B$2-($G30-1)*Settings!$B$3)*Settings!$B$5,0))</f>
      </c>
      <c r="J30">
        <f>IF($I30="","",COUNTIFS($B$2:$B$41,$B30,$I$2:$I$41,"&gt;"&amp;$I30)+1)</f>
      </c>
      <c r="K30">
        <f>IF($J30="","",ROUND(MAX(0,Settings!$B$2-($J30-1)*Settings!$B$3)*Settings!$B$6,0))</f>
      </c>
      <c r="L30">
        <f>IF($A30="","",SUM($E30,$H30,$K30))</f>
      </c>
      <c r="M30">
        <f>IF($A30="","",COUNTIF($D30,1)+COUNTIF($G30,1)+COUNTIF($J30,1))</f>
      </c>
      <c r="N30">
        <f>IF($A30="","",COUNTIFS($B$2:$B$41,$B30,$L$2:$L$41,"&gt;"&amp;$L30)+COUNTIFS($B$2:$B$41,$B30,$L$2:$L$41,$L30,$M$2:$M$41,"&gt;"&amp;$M30)+1)</f>
      </c>
    </row>
    <row r="31">
      <c r="D31">
        <f>IF($C31="","",COUNTIFS($B$2:$B$41,$B31,$C$2:$C$41,"&gt;"&amp;$C31)+1)</f>
      </c>
      <c r="E31">
        <f>IF($D31="","",ROUND(MAX(0,Settings!$B$2-($D31-1)*Settings!$B$3)*Settings!$B$4,0))</f>
      </c>
      <c r="G31">
        <f>IF($F31="","",COUNTIFS($B$2:$B$41,$B31,$F$2:$F$41,"&lt;"&amp;$F31)+1)</f>
      </c>
      <c r="H31">
        <f>IF($G31="","",ROUND(MAX(0,Settings!$B$2-($G31-1)*Settings!$B$3)*Settings!$B$5,0))</f>
      </c>
      <c r="J31">
        <f>IF($I31="","",COUNTIFS($B$2:$B$41,$B31,$I$2:$I$41,"&gt;"&amp;$I31)+1)</f>
      </c>
      <c r="K31">
        <f>IF($J31="","",ROUND(MAX(0,Settings!$B$2-($J31-1)*Settings!$B$3)*Settings!$B$6,0))</f>
      </c>
      <c r="L31">
        <f>IF($A31="","",SUM($E31,$H31,$K31))</f>
      </c>
      <c r="M31">
        <f>IF($A31="","",COUNTIF($D31,1)+COUNTIF($G31,1)+COUNTIF($J31,1))</f>
      </c>
      <c r="N31">
        <f>IF($A31="","",COUNTIFS($B$2:$B$41,$B31,$L$2:$L$41,"&gt;"&amp;$L31)+COUNTIFS($B$2:$B$41,$B31,$L$2:$L$41,$L31,$M$2:$M$41,"&gt;"&amp;$M31)+1)</f>
      </c>
    </row>
    <row r="32">
      <c r="D32">
        <f>IF($C32="","",COUNTIFS($B$2:$B$41,$B32,$C$2:$C$41,"&gt;"&amp;$C32)+1)</f>
      </c>
      <c r="E32">
        <f>IF($D32="","",ROUND(MAX(0,Settings!$B$2-($D32-1)*Settings!$B$3)*Settings!$B$4,0))</f>
      </c>
      <c r="G32">
        <f>IF($F32="","",COUNTIFS($B$2:$B$41,$B32,$F$2:$F$41,"&lt;"&amp;$F32)+1)</f>
      </c>
      <c r="H32">
        <f>IF($G32="","",ROUND(MAX(0,Settings!$B$2-($G32-1)*Settings!$B$3)*Settings!$B$5,0))</f>
      </c>
      <c r="J32">
        <f>IF($I32="","",COUNTIFS($B$2:$B$41,$B32,$I$2:$I$41,"&gt;"&amp;$I32)+1)</f>
      </c>
      <c r="K32">
        <f>IF($J32="","",ROUND(MAX(0,Settings!$B$2-($J32-1)*Settings!$B$3)*Settings!$B$6,0))</f>
      </c>
      <c r="L32">
        <f>IF($A32="","",SUM($E32,$H32,$K32))</f>
      </c>
      <c r="M32">
        <f>IF($A32="","",COUNTIF($D32,1)+COUNTIF($G32,1)+COUNTIF($J32,1))</f>
      </c>
      <c r="N32">
        <f>IF($A32="","",COUNTIFS($B$2:$B$41,$B32,$L$2:$L$41,"&gt;"&amp;$L32)+COUNTIFS($B$2:$B$41,$B32,$L$2:$L$41,$L32,$M$2:$M$41,"&gt;"&amp;$M32)+1)</f>
      </c>
    </row>
    <row r="33">
      <c r="D33">
        <f>IF($C33="","",COUNTIFS($B$2:$B$41,$B33,$C$2:$C$41,"&gt;"&amp;$C33)+1)</f>
      </c>
      <c r="E33">
        <f>IF($D33="","",ROUND(MAX(0,Settings!$B$2-($D33-1)*Settings!$B$3)*Settings!$B$4,0))</f>
      </c>
      <c r="G33">
        <f>IF($F33="","",COUNTIFS($B$2:$B$41,$B33,$F$2:$F$41,"&lt;"&amp;$F33)+1)</f>
      </c>
      <c r="H33">
        <f>IF($G33="","",ROUND(MAX(0,Settings!$B$2-($G33-1)*Settings!$B$3)*Settings!$B$5,0))</f>
      </c>
      <c r="J33">
        <f>IF($I33="","",COUNTIFS($B$2:$B$41,$B33,$I$2:$I$41,"&gt;"&amp;$I33)+1)</f>
      </c>
      <c r="K33">
        <f>IF($J33="","",ROUND(MAX(0,Settings!$B$2-($J33-1)*Settings!$B$3)*Settings!$B$6,0))</f>
      </c>
      <c r="L33">
        <f>IF($A33="","",SUM($E33,$H33,$K33))</f>
      </c>
      <c r="M33">
        <f>IF($A33="","",COUNTIF($D33,1)+COUNTIF($G33,1)+COUNTIF($J33,1))</f>
      </c>
      <c r="N33">
        <f>IF($A33="","",COUNTIFS($B$2:$B$41,$B33,$L$2:$L$41,"&gt;"&amp;$L33)+COUNTIFS($B$2:$B$41,$B33,$L$2:$L$41,$L33,$M$2:$M$41,"&gt;"&amp;$M33)+1)</f>
      </c>
    </row>
    <row r="34">
      <c r="D34">
        <f>IF($C34="","",COUNTIFS($B$2:$B$41,$B34,$C$2:$C$41,"&gt;"&amp;$C34)+1)</f>
      </c>
      <c r="E34">
        <f>IF($D34="","",ROUND(MAX(0,Settings!$B$2-($D34-1)*Settings!$B$3)*Settings!$B$4,0))</f>
      </c>
      <c r="G34">
        <f>IF($F34="","",COUNTIFS($B$2:$B$41,$B34,$F$2:$F$41,"&lt;"&amp;$F34)+1)</f>
      </c>
      <c r="H34">
        <f>IF($G34="","",ROUND(MAX(0,Settings!$B$2-($G34-1)*Settings!$B$3)*Settings!$B$5,0))</f>
      </c>
      <c r="J34">
        <f>IF($I34="","",COUNTIFS($B$2:$B$41,$B34,$I$2:$I$41,"&gt;"&amp;$I34)+1)</f>
      </c>
      <c r="K34">
        <f>IF($J34="","",ROUND(MAX(0,Settings!$B$2-($J34-1)*Settings!$B$3)*Settings!$B$6,0))</f>
      </c>
      <c r="L34">
        <f>IF($A34="","",SUM($E34,$H34,$K34))</f>
      </c>
      <c r="M34">
        <f>IF($A34="","",COUNTIF($D34,1)+COUNTIF($G34,1)+COUNTIF($J34,1))</f>
      </c>
      <c r="N34">
        <f>IF($A34="","",COUNTIFS($B$2:$B$41,$B34,$L$2:$L$41,"&gt;"&amp;$L34)+COUNTIFS($B$2:$B$41,$B34,$L$2:$L$41,$L34,$M$2:$M$41,"&gt;"&amp;$M34)+1)</f>
      </c>
    </row>
    <row r="35">
      <c r="D35">
        <f>IF($C35="","",COUNTIFS($B$2:$B$41,$B35,$C$2:$C$41,"&gt;"&amp;$C35)+1)</f>
      </c>
      <c r="E35">
        <f>IF($D35="","",ROUND(MAX(0,Settings!$B$2-($D35-1)*Settings!$B$3)*Settings!$B$4,0))</f>
      </c>
      <c r="G35">
        <f>IF($F35="","",COUNTIFS($B$2:$B$41,$B35,$F$2:$F$41,"&lt;"&amp;$F35)+1)</f>
      </c>
      <c r="H35">
        <f>IF($G35="","",ROUND(MAX(0,Settings!$B$2-($G35-1)*Settings!$B$3)*Settings!$B$5,0))</f>
      </c>
      <c r="J35">
        <f>IF($I35="","",COUNTIFS($B$2:$B$41,$B35,$I$2:$I$41,"&gt;"&amp;$I35)+1)</f>
      </c>
      <c r="K35">
        <f>IF($J35="","",ROUND(MAX(0,Settings!$B$2-($J35-1)*Settings!$B$3)*Settings!$B$6,0))</f>
      </c>
      <c r="L35">
        <f>IF($A35="","",SUM($E35,$H35,$K35))</f>
      </c>
      <c r="M35">
        <f>IF($A35="","",COUNTIF($D35,1)+COUNTIF($G35,1)+COUNTIF($J35,1))</f>
      </c>
      <c r="N35">
        <f>IF($A35="","",COUNTIFS($B$2:$B$41,$B35,$L$2:$L$41,"&gt;"&amp;$L35)+COUNTIFS($B$2:$B$41,$B35,$L$2:$L$41,$L35,$M$2:$M$41,"&gt;"&amp;$M35)+1)</f>
      </c>
    </row>
    <row r="36">
      <c r="D36">
        <f>IF($C36="","",COUNTIFS($B$2:$B$41,$B36,$C$2:$C$41,"&gt;"&amp;$C36)+1)</f>
      </c>
      <c r="E36">
        <f>IF($D36="","",ROUND(MAX(0,Settings!$B$2-($D36-1)*Settings!$B$3)*Settings!$B$4,0))</f>
      </c>
      <c r="G36">
        <f>IF($F36="","",COUNTIFS($B$2:$B$41,$B36,$F$2:$F$41,"&lt;"&amp;$F36)+1)</f>
      </c>
      <c r="H36">
        <f>IF($G36="","",ROUND(MAX(0,Settings!$B$2-($G36-1)*Settings!$B$3)*Settings!$B$5,0))</f>
      </c>
      <c r="J36">
        <f>IF($I36="","",COUNTIFS($B$2:$B$41,$B36,$I$2:$I$41,"&gt;"&amp;$I36)+1)</f>
      </c>
      <c r="K36">
        <f>IF($J36="","",ROUND(MAX(0,Settings!$B$2-($J36-1)*Settings!$B$3)*Settings!$B$6,0))</f>
      </c>
      <c r="L36">
        <f>IF($A36="","",SUM($E36,$H36,$K36))</f>
      </c>
      <c r="M36">
        <f>IF($A36="","",COUNTIF($D36,1)+COUNTIF($G36,1)+COUNTIF($J36,1))</f>
      </c>
      <c r="N36">
        <f>IF($A36="","",COUNTIFS($B$2:$B$41,$B36,$L$2:$L$41,"&gt;"&amp;$L36)+COUNTIFS($B$2:$B$41,$B36,$L$2:$L$41,$L36,$M$2:$M$41,"&gt;"&amp;$M36)+1)</f>
      </c>
    </row>
    <row r="37">
      <c r="D37">
        <f>IF($C37="","",COUNTIFS($B$2:$B$41,$B37,$C$2:$C$41,"&gt;"&amp;$C37)+1)</f>
      </c>
      <c r="E37">
        <f>IF($D37="","",ROUND(MAX(0,Settings!$B$2-($D37-1)*Settings!$B$3)*Settings!$B$4,0))</f>
      </c>
      <c r="G37">
        <f>IF($F37="","",COUNTIFS($B$2:$B$41,$B37,$F$2:$F$41,"&lt;"&amp;$F37)+1)</f>
      </c>
      <c r="H37">
        <f>IF($G37="","",ROUND(MAX(0,Settings!$B$2-($G37-1)*Settings!$B$3)*Settings!$B$5,0))</f>
      </c>
      <c r="J37">
        <f>IF($I37="","",COUNTIFS($B$2:$B$41,$B37,$I$2:$I$41,"&gt;"&amp;$I37)+1)</f>
      </c>
      <c r="K37">
        <f>IF($J37="","",ROUND(MAX(0,Settings!$B$2-($J37-1)*Settings!$B$3)*Settings!$B$6,0))</f>
      </c>
      <c r="L37">
        <f>IF($A37="","",SUM($E37,$H37,$K37))</f>
      </c>
      <c r="M37">
        <f>IF($A37="","",COUNTIF($D37,1)+COUNTIF($G37,1)+COUNTIF($J37,1))</f>
      </c>
      <c r="N37">
        <f>IF($A37="","",COUNTIFS($B$2:$B$41,$B37,$L$2:$L$41,"&gt;"&amp;$L37)+COUNTIFS($B$2:$B$41,$B37,$L$2:$L$41,$L37,$M$2:$M$41,"&gt;"&amp;$M37)+1)</f>
      </c>
    </row>
    <row r="38">
      <c r="D38">
        <f>IF($C38="","",COUNTIFS($B$2:$B$41,$B38,$C$2:$C$41,"&gt;"&amp;$C38)+1)</f>
      </c>
      <c r="E38">
        <f>IF($D38="","",ROUND(MAX(0,Settings!$B$2-($D38-1)*Settings!$B$3)*Settings!$B$4,0))</f>
      </c>
      <c r="G38">
        <f>IF($F38="","",COUNTIFS($B$2:$B$41,$B38,$F$2:$F$41,"&lt;"&amp;$F38)+1)</f>
      </c>
      <c r="H38">
        <f>IF($G38="","",ROUND(MAX(0,Settings!$B$2-($G38-1)*Settings!$B$3)*Settings!$B$5,0))</f>
      </c>
      <c r="J38">
        <f>IF($I38="","",COUNTIFS($B$2:$B$41,$B38,$I$2:$I$41,"&gt;"&amp;$I38)+1)</f>
      </c>
      <c r="K38">
        <f>IF($J38="","",ROUND(MAX(0,Settings!$B$2-($J38-1)*Settings!$B$3)*Settings!$B$6,0))</f>
      </c>
      <c r="L38">
        <f>IF($A38="","",SUM($E38,$H38,$K38))</f>
      </c>
      <c r="M38">
        <f>IF($A38="","",COUNTIF($D38,1)+COUNTIF($G38,1)+COUNTIF($J38,1))</f>
      </c>
      <c r="N38">
        <f>IF($A38="","",COUNTIFS($B$2:$B$41,$B38,$L$2:$L$41,"&gt;"&amp;$L38)+COUNTIFS($B$2:$B$41,$B38,$L$2:$L$41,$L38,$M$2:$M$41,"&gt;"&amp;$M38)+1)</f>
      </c>
    </row>
    <row r="39">
      <c r="D39">
        <f>IF($C39="","",COUNTIFS($B$2:$B$41,$B39,$C$2:$C$41,"&gt;"&amp;$C39)+1)</f>
      </c>
      <c r="E39">
        <f>IF($D39="","",ROUND(MAX(0,Settings!$B$2-($D39-1)*Settings!$B$3)*Settings!$B$4,0))</f>
      </c>
      <c r="G39">
        <f>IF($F39="","",COUNTIFS($B$2:$B$41,$B39,$F$2:$F$41,"&lt;"&amp;$F39)+1)</f>
      </c>
      <c r="H39">
        <f>IF($G39="","",ROUND(MAX(0,Settings!$B$2-($G39-1)*Settings!$B$3)*Settings!$B$5,0))</f>
      </c>
      <c r="J39">
        <f>IF($I39="","",COUNTIFS($B$2:$B$41,$B39,$I$2:$I$41,"&gt;"&amp;$I39)+1)</f>
      </c>
      <c r="K39">
        <f>IF($J39="","",ROUND(MAX(0,Settings!$B$2-($J39-1)*Settings!$B$3)*Settings!$B$6,0))</f>
      </c>
      <c r="L39">
        <f>IF($A39="","",SUM($E39,$H39,$K39))</f>
      </c>
      <c r="M39">
        <f>IF($A39="","",COUNTIF($D39,1)+COUNTIF($G39,1)+COUNTIF($J39,1))</f>
      </c>
      <c r="N39">
        <f>IF($A39="","",COUNTIFS($B$2:$B$41,$B39,$L$2:$L$41,"&gt;"&amp;$L39)+COUNTIFS($B$2:$B$41,$B39,$L$2:$L$41,$L39,$M$2:$M$41,"&gt;"&amp;$M39)+1)</f>
      </c>
    </row>
    <row r="40">
      <c r="D40">
        <f>IF($C40="","",COUNTIFS($B$2:$B$41,$B40,$C$2:$C$41,"&gt;"&amp;$C40)+1)</f>
      </c>
      <c r="E40">
        <f>IF($D40="","",ROUND(MAX(0,Settings!$B$2-($D40-1)*Settings!$B$3)*Settings!$B$4,0))</f>
      </c>
      <c r="G40">
        <f>IF($F40="","",COUNTIFS($B$2:$B$41,$B40,$F$2:$F$41,"&lt;"&amp;$F40)+1)</f>
      </c>
      <c r="H40">
        <f>IF($G40="","",ROUND(MAX(0,Settings!$B$2-($G40-1)*Settings!$B$3)*Settings!$B$5,0))</f>
      </c>
      <c r="J40">
        <f>IF($I40="","",COUNTIFS($B$2:$B$41,$B40,$I$2:$I$41,"&gt;"&amp;$I40)+1)</f>
      </c>
      <c r="K40">
        <f>IF($J40="","",ROUND(MAX(0,Settings!$B$2-($J40-1)*Settings!$B$3)*Settings!$B$6,0))</f>
      </c>
      <c r="L40">
        <f>IF($A40="","",SUM($E40,$H40,$K40))</f>
      </c>
      <c r="M40">
        <f>IF($A40="","",COUNTIF($D40,1)+COUNTIF($G40,1)+COUNTIF($J40,1))</f>
      </c>
      <c r="N40">
        <f>IF($A40="","",COUNTIFS($B$2:$B$41,$B40,$L$2:$L$41,"&gt;"&amp;$L40)+COUNTIFS($B$2:$B$41,$B40,$L$2:$L$41,$L40,$M$2:$M$41,"&gt;"&amp;$M40)+1)</f>
      </c>
    </row>
    <row r="41">
      <c r="D41">
        <f>IF($C41="","",COUNTIFS($B$2:$B$41,$B41,$C$2:$C$41,"&gt;"&amp;$C41)+1)</f>
      </c>
      <c r="E41">
        <f>IF($D41="","",ROUND(MAX(0,Settings!$B$2-($D41-1)*Settings!$B$3)*Settings!$B$4,0))</f>
      </c>
      <c r="G41">
        <f>IF($F41="","",COUNTIFS($B$2:$B$41,$B41,$F$2:$F$41,"&lt;"&amp;$F41)+1)</f>
      </c>
      <c r="H41">
        <f>IF($G41="","",ROUND(MAX(0,Settings!$B$2-($G41-1)*Settings!$B$3)*Settings!$B$5,0))</f>
      </c>
      <c r="J41">
        <f>IF($I41="","",COUNTIFS($B$2:$B$41,$B41,$I$2:$I$41,"&gt;"&amp;$I41)+1)</f>
      </c>
      <c r="K41">
        <f>IF($J41="","",ROUND(MAX(0,Settings!$B$2-($J41-1)*Settings!$B$3)*Settings!$B$6,0))</f>
      </c>
      <c r="L41">
        <f>IF($A41="","",SUM($E41,$H41,$K41))</f>
      </c>
      <c r="M41">
        <f>IF($A41="","",COUNTIF($D41,1)+COUNTIF($G41,1)+COUNTIF($J41,1))</f>
      </c>
      <c r="N41">
        <f>IF($A41="","",COUNTIFS($B$2:$B$41,$B41,$L$2:$L$41,"&gt;"&amp;$L41)+COUNTIFS($B$2:$B$41,$B41,$L$2:$L$41,$L41,$M$2:$M$41,"&gt;"&amp;$M41)+1)</f>
      </c>
    </row>
  </sheetData>
  <autoFilter ref="A1:N41"/>
</worksheet>
</file>

<file path=xl/worksheets/sheet2.xml><?xml version="1.0" encoding="utf-8"?>
<worksheet xmlns="http://schemas.openxmlformats.org/spreadsheetml/2006/main">
  <sheetFormatPr defaultRowHeight="15"/>
  <cols>
    <col min="1" max="1" width="34" customWidth="1"/>
    <col min="2" max="2" width="12" customWidth="1"/>
  </cols>
  <sheetData>
    <row r="1">
      <c r="A1" s="1" t="inlineStr">
        <is>
          <t xml:space="preserve">Setting</t>
        </is>
      </c>
      <c r="B1" s="1" t="inlineStr">
        <is>
          <t xml:space="preserve">Value</t>
        </is>
      </c>
    </row>
    <row r="2">
      <c r="A2" t="inlineStr">
        <is>
          <t xml:space="preserve">Points for first place</t>
        </is>
      </c>
      <c r="B2">
        <v>100</v>
      </c>
    </row>
    <row r="3">
      <c r="A3" t="inlineStr">
        <is>
          <t xml:space="preserve">Points lost per rank</t>
        </is>
      </c>
      <c r="B3">
        <v>5</v>
      </c>
    </row>
    <row r="4">
      <c r="A4" t="inlineStr">
        <is>
          <t xml:space="preserve">Coefficient WOD 1</t>
        </is>
      </c>
      <c r="B4">
        <v>1</v>
      </c>
    </row>
    <row r="5">
      <c r="A5" t="inlineStr">
        <is>
          <t xml:space="preserve">Coefficient WOD 2</t>
        </is>
      </c>
      <c r="B5">
        <v>1</v>
      </c>
    </row>
    <row r="6">
      <c r="A6" t="inlineStr">
        <is>
          <t xml:space="preserve">Coefficient WOD 3</t>
        </is>
      </c>
      <c r="B6">
        <v>1</v>
      </c>
    </row>
    <row r="8">
      <c r="A8" s="2" t="inlineStr">
        <is>
          <t xml:space="preserve">How the sheet works</t>
        </is>
      </c>
    </row>
    <row r="9">
      <c r="A9" t="inlineStr">
        <is>
          <t xml:space="preserve">Ranks are computed inside each division, so two divisions never mix.</t>
        </is>
      </c>
    </row>
    <row r="10">
      <c r="A10" t="inlineStr">
        <is>
          <t xml:space="preserve">Points for a rank = points for first place, minus the loss per rank, times the WOD coefficient, floored at zero.</t>
        </is>
      </c>
    </row>
    <row r="11">
      <c r="A11" t="inlineStr">
        <is>
          <t xml:space="preserve">Overall rank sorts on total points, then on the number of 1st places (countback).</t>
        </is>
      </c>
    </row>
    <row r="12">
      <c r="A12" t="inlineStr">
        <is>
          <t xml:space="preserve">Enter WOD 2 as a number of seconds. 8 min 32 s is 512.</t>
        </is>
      </c>
    </row>
    <row r="13">
      <c r="A13" t="inlineStr">
        <is>
          <t xml:space="preserve">Formulas cover rows 2 to 41. Copy the last row down to add more athletes.</t>
        </is>
      </c>
    </row>
  </sheetData>
</worksheet>
</file>